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2013" sheetId="1" r:id="rId1"/>
  </sheets>
  <definedNames>
    <definedName name="_xlnm.Print_Area" localSheetId="0">'2013'!$A$1:$L$57</definedName>
  </definedNames>
  <calcPr fullCalcOnLoad="1"/>
</workbook>
</file>

<file path=xl/sharedStrings.xml><?xml version="1.0" encoding="utf-8"?>
<sst xmlns="http://schemas.openxmlformats.org/spreadsheetml/2006/main" count="69" uniqueCount="61">
  <si>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</si>
  <si>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</si>
  <si>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</si>
  <si>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</si>
  <si>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</si>
  <si>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</si>
  <si>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</si>
  <si>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</si>
  <si>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</si>
  <si>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</si>
  <si>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Способ размещения заказа: Запрос котировок</t>
  </si>
  <si>
    <t>Ед. измер</t>
  </si>
  <si>
    <t xml:space="preserve"> Всего начальная цена вида услуг</t>
  </si>
  <si>
    <t>сумма, руб.</t>
  </si>
  <si>
    <t>цена, руб.</t>
  </si>
  <si>
    <t>Средняя цена, руб.</t>
  </si>
  <si>
    <t>Исполнитель глав. экономист Никифорова Евгения Ивановна тел. 2-40-73</t>
  </si>
  <si>
    <t>МБОУ "Средняя общеобразовательная школа № 3"</t>
  </si>
  <si>
    <t>Санитарно-микробиологическое исследование</t>
  </si>
  <si>
    <t>-готовые блюда</t>
  </si>
  <si>
    <t>-смывы на БГКП</t>
  </si>
  <si>
    <t>-вода питьевая из бочков</t>
  </si>
  <si>
    <t>-смывы на патогенную флору сальмонеллез</t>
  </si>
  <si>
    <t>-смывы на иерсинеоз</t>
  </si>
  <si>
    <t>Санитарно-химические исследования</t>
  </si>
  <si>
    <t>-овощи на содержание нитратов</t>
  </si>
  <si>
    <t>-физико-химическое исследование сырой продукции</t>
  </si>
  <si>
    <t>-витамин С</t>
  </si>
  <si>
    <t>-йодированная соль</t>
  </si>
  <si>
    <t>-калорийность</t>
  </si>
  <si>
    <t>-качество разведения растворов дез. средств</t>
  </si>
  <si>
    <t>-вода из водопроводной системы</t>
  </si>
  <si>
    <t>Паразитологические исследования:</t>
  </si>
  <si>
    <t>-смывы на обсемененность яйцами гельминтов</t>
  </si>
  <si>
    <t>-исследование вновь завозимого песка по паразитологическим исследования</t>
  </si>
  <si>
    <t>-исследование вновь завозимого песка по микробиологическим показателям</t>
  </si>
  <si>
    <t>-исследование вновь завозимого песка по радиологическим показателям</t>
  </si>
  <si>
    <t>-исследование вновь завозимого песка по санитарно – химическим исследованиям</t>
  </si>
  <si>
    <t>Инструментальное исследование:</t>
  </si>
  <si>
    <t>-замеры параметров микроклимата</t>
  </si>
  <si>
    <t>-искусственная освещенность</t>
  </si>
  <si>
    <t>-естественная освещенность</t>
  </si>
  <si>
    <t>-микробиологическое исследование питьевой воды</t>
  </si>
  <si>
    <t>-санитарно-химическое исследование питьевой воды</t>
  </si>
  <si>
    <t>-исследование смывов на наличие яица гельминтов</t>
  </si>
  <si>
    <t>Инструментальные исследования:</t>
  </si>
  <si>
    <t>-исследования параметров микроклимата</t>
  </si>
  <si>
    <t>-исследование уровня искусственной освещенности</t>
  </si>
  <si>
    <t>-замеры постоянного уровня шума</t>
  </si>
  <si>
    <t>-замеры параметров ЭМИ</t>
  </si>
  <si>
    <t>оказание услуг по проведению лабораторных исследований</t>
  </si>
  <si>
    <t xml:space="preserve">Школа </t>
  </si>
  <si>
    <t>3* - действующая цена с НДС Федеральное бюджетное учреждение здравоохранения "Центр гигиены и эпидемиологии в ХМАО - Югре" на 2014 год  (коммерческое предложение № 762 от 13.12.2013г.)</t>
  </si>
  <si>
    <t>1* - действующая цена с НДС Филиал ФБУЗ "ЦГиЭ в ХМАО - Югре в Советском районе и в городе Югорске на 2014 год.(письмо от 17.12.2013 № 479)</t>
  </si>
  <si>
    <t>2* - действующая цена с НДС Федеральное бюджетное учреждение здравоохранения "Центр гигиены и эпидемиологии в ХМАО - Югре в городе Нефтеюганске и Нефтеюганском районе и в городе Пыть-Яхе" на 2014 год  (коммерческое предложение № 3698 от 23.12.2013г.)</t>
  </si>
  <si>
    <t>Руководитель _____________________ В.В. Погребняк</t>
  </si>
  <si>
    <t>Дата составления сводной  таблицы 23.12.2013 год</t>
  </si>
  <si>
    <t>Дошкольные группы</t>
  </si>
  <si>
    <t>Обоснование начальной (максимальной) цены гражданско-правового договора на оказание услуг по проведению лабораторных исследований.</t>
  </si>
  <si>
    <t>Итого:</t>
  </si>
  <si>
    <t xml:space="preserve">Начальная (максимальная) цена в размере 174 856  рублей 67 копеек.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</si>
</sst>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5" fillId="0" borderId="10" xfId="60" applyFont="1" applyFill="1" applyBorder="1" applyAlignment="1">
      <alignment horizontal="center" vertical="center" shrinkToFit="1"/>
    </xf>
    <xf numFmtId="43" fontId="30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shrinkToFit="1"/>
    </xf>
    <xf numFmtId="43" fontId="30" fillId="0" borderId="10" xfId="60" applyFont="1" applyFill="1" applyBorder="1" applyAlignment="1">
      <alignment horizontal="center" vertical="center" shrinkToFit="1"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Normal="80" zoomScaleSheetLayoutView="100" zoomScalePageLayoutView="0" workbookViewId="0" topLeftCell="A1">
      <selection activeCell="F4" sqref="A4:F46"/>
    </sheetView>
  </sheetViews>
  <sheetFormatPr defaultColWidth="9.00390625" defaultRowHeight="12.75"/>
  <cols>
    <col min="1" max="1" width="16.875" style="19" customWidth="1"/>
    <col min="2" max="2" width="44.75390625" style="19" customWidth="1"/>
    <col min="3" max="3" width="7.75390625" style="19" customWidth="1"/>
    <col min="4" max="4" width="8.00390625" style="19" customWidth="1"/>
    <col min="5" max="5" width="10.25390625" style="19" customWidth="1"/>
    <col min="6" max="6" width="10.375" style="19" customWidth="1"/>
    <col min="7" max="7" width="10.00390625" style="19" customWidth="1"/>
    <col min="8" max="8" width="9.25390625" style="19" customWidth="1"/>
    <col min="9" max="9" width="10.00390625" style="19" customWidth="1"/>
    <col min="10" max="10" width="9.00390625" style="19" customWidth="1"/>
    <col min="11" max="11" width="9.25390625" style="19" customWidth="1"/>
    <col min="12" max="12" width="13.75390625" style="19" customWidth="1"/>
    <col min="13" max="16384" width="9.125" style="19" customWidth="1"/>
  </cols>
  <sheetData>
    <row r="1" spans="1:12" s="1" customFormat="1" ht="18.7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5.7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" customFormat="1" ht="13.5" customHeight="1">
      <c r="A3" s="2"/>
      <c r="L3" s="3" t="s">
        <v>10</v>
      </c>
    </row>
    <row r="4" spans="1:12" s="1" customFormat="1" ht="16.5" customHeight="1">
      <c r="A4" s="38" t="s">
        <v>1</v>
      </c>
      <c r="B4" s="38" t="s">
        <v>2</v>
      </c>
      <c r="C4" s="38" t="s">
        <v>11</v>
      </c>
      <c r="D4" s="40" t="s">
        <v>0</v>
      </c>
      <c r="E4" s="44" t="s">
        <v>9</v>
      </c>
      <c r="F4" s="45"/>
      <c r="G4" s="45"/>
      <c r="H4" s="45"/>
      <c r="I4" s="45"/>
      <c r="J4" s="45"/>
      <c r="K4" s="46"/>
      <c r="L4" s="39" t="s">
        <v>12</v>
      </c>
    </row>
    <row r="5" spans="1:12" s="1" customFormat="1" ht="16.5" customHeight="1">
      <c r="A5" s="38"/>
      <c r="B5" s="38"/>
      <c r="C5" s="38"/>
      <c r="D5" s="40"/>
      <c r="E5" s="41" t="s">
        <v>3</v>
      </c>
      <c r="F5" s="41"/>
      <c r="G5" s="39" t="s">
        <v>4</v>
      </c>
      <c r="H5" s="39"/>
      <c r="I5" s="39" t="s">
        <v>5</v>
      </c>
      <c r="J5" s="39"/>
      <c r="K5" s="38" t="s">
        <v>15</v>
      </c>
      <c r="L5" s="39"/>
    </row>
    <row r="6" spans="1:12" s="1" customFormat="1" ht="20.25" customHeight="1">
      <c r="A6" s="38"/>
      <c r="B6" s="38"/>
      <c r="C6" s="38"/>
      <c r="D6" s="40"/>
      <c r="E6" s="7" t="s">
        <v>14</v>
      </c>
      <c r="F6" s="7" t="s">
        <v>13</v>
      </c>
      <c r="G6" s="8" t="s">
        <v>14</v>
      </c>
      <c r="H6" s="8" t="s">
        <v>13</v>
      </c>
      <c r="I6" s="8" t="s">
        <v>14</v>
      </c>
      <c r="J6" s="8" t="s">
        <v>13</v>
      </c>
      <c r="K6" s="38"/>
      <c r="L6" s="39"/>
    </row>
    <row r="7" spans="1:12" s="1" customFormat="1" ht="20.25" customHeight="1">
      <c r="A7" s="34" t="s">
        <v>50</v>
      </c>
      <c r="B7" s="31" t="s">
        <v>57</v>
      </c>
      <c r="C7" s="4"/>
      <c r="D7" s="5"/>
      <c r="E7" s="7"/>
      <c r="F7" s="7"/>
      <c r="G7" s="8"/>
      <c r="H7" s="8"/>
      <c r="I7" s="8"/>
      <c r="J7" s="8"/>
      <c r="K7" s="4"/>
      <c r="L7" s="6"/>
    </row>
    <row r="8" spans="1:12" s="1" customFormat="1" ht="20.25" customHeight="1">
      <c r="A8" s="35"/>
      <c r="B8" s="9" t="s">
        <v>18</v>
      </c>
      <c r="C8" s="4"/>
      <c r="D8" s="5"/>
      <c r="E8" s="7"/>
      <c r="F8" s="7"/>
      <c r="G8" s="8"/>
      <c r="H8" s="8"/>
      <c r="I8" s="8"/>
      <c r="J8" s="8"/>
      <c r="K8" s="4"/>
      <c r="L8" s="6"/>
    </row>
    <row r="9" spans="1:12" s="1" customFormat="1" ht="14.25" customHeight="1">
      <c r="A9" s="35"/>
      <c r="B9" s="10" t="s">
        <v>19</v>
      </c>
      <c r="C9" s="37"/>
      <c r="D9" s="23">
        <v>4</v>
      </c>
      <c r="E9" s="20">
        <f aca="true" t="shared" si="0" ref="E9:E31">F9/D9</f>
        <v>1980.37</v>
      </c>
      <c r="F9" s="20">
        <v>7921.48</v>
      </c>
      <c r="G9" s="21">
        <f>H9/D9</f>
        <v>1671.9075</v>
      </c>
      <c r="H9" s="21">
        <v>6687.63</v>
      </c>
      <c r="I9" s="21">
        <v>1658.91</v>
      </c>
      <c r="J9" s="21">
        <v>6635.66</v>
      </c>
      <c r="K9" s="21">
        <f>(E9+G9+I9)/3</f>
        <v>1770.3958333333333</v>
      </c>
      <c r="L9" s="21">
        <f>D9*K9</f>
        <v>7081.583333333333</v>
      </c>
    </row>
    <row r="10" spans="1:12" s="1" customFormat="1" ht="14.25" customHeight="1">
      <c r="A10" s="35"/>
      <c r="B10" s="10" t="s">
        <v>20</v>
      </c>
      <c r="C10" s="37"/>
      <c r="D10" s="23">
        <v>80</v>
      </c>
      <c r="E10" s="20">
        <f t="shared" si="0"/>
        <v>309.32525</v>
      </c>
      <c r="F10" s="20">
        <v>24746.02</v>
      </c>
      <c r="G10" s="21">
        <f aca="true" t="shared" si="1" ref="G10:G31">H10/D10</f>
        <v>309.32525</v>
      </c>
      <c r="H10" s="21">
        <v>24746.02</v>
      </c>
      <c r="I10" s="21">
        <v>262.9</v>
      </c>
      <c r="J10" s="21">
        <v>21034.21</v>
      </c>
      <c r="K10" s="21">
        <f>(E10+G10+I10)/3</f>
        <v>293.85016666666667</v>
      </c>
      <c r="L10" s="21">
        <f>D10*K10</f>
        <v>23508.013333333332</v>
      </c>
    </row>
    <row r="11" spans="1:12" s="1" customFormat="1" ht="14.25" customHeight="1">
      <c r="A11" s="35"/>
      <c r="B11" s="10" t="s">
        <v>21</v>
      </c>
      <c r="C11" s="37"/>
      <c r="D11" s="23">
        <v>4</v>
      </c>
      <c r="E11" s="20">
        <v>1451.31</v>
      </c>
      <c r="F11" s="20">
        <v>5805.22</v>
      </c>
      <c r="G11" s="21">
        <f t="shared" si="1"/>
        <v>725.6525</v>
      </c>
      <c r="H11" s="21">
        <v>2902.61</v>
      </c>
      <c r="I11" s="21">
        <v>422.64</v>
      </c>
      <c r="J11" s="21">
        <v>1690.56</v>
      </c>
      <c r="K11" s="21">
        <f>(E11+G11+I11)/3</f>
        <v>866.5341666666667</v>
      </c>
      <c r="L11" s="21">
        <f>D11*K11</f>
        <v>3466.1366666666668</v>
      </c>
    </row>
    <row r="12" spans="1:12" s="1" customFormat="1" ht="14.25" customHeight="1">
      <c r="A12" s="35"/>
      <c r="B12" s="10" t="s">
        <v>22</v>
      </c>
      <c r="C12" s="37"/>
      <c r="D12" s="23">
        <v>10</v>
      </c>
      <c r="E12" s="20">
        <v>623.68</v>
      </c>
      <c r="F12" s="20">
        <v>6230.68</v>
      </c>
      <c r="G12" s="21">
        <f t="shared" si="1"/>
        <v>374.206</v>
      </c>
      <c r="H12" s="21">
        <v>3742.06</v>
      </c>
      <c r="I12" s="21">
        <v>530.13</v>
      </c>
      <c r="J12" s="21">
        <v>3180.76</v>
      </c>
      <c r="K12" s="21">
        <f>(E12+G12+I12)/3</f>
        <v>509.3386666666667</v>
      </c>
      <c r="L12" s="21">
        <f>D12*K12</f>
        <v>5093.386666666667</v>
      </c>
    </row>
    <row r="13" spans="1:12" s="1" customFormat="1" ht="14.25" customHeight="1">
      <c r="A13" s="35"/>
      <c r="B13" s="10" t="s">
        <v>23</v>
      </c>
      <c r="C13" s="37"/>
      <c r="D13" s="23">
        <v>10</v>
      </c>
      <c r="E13" s="20">
        <f t="shared" si="0"/>
        <v>339.827</v>
      </c>
      <c r="F13" s="20">
        <v>3398.27</v>
      </c>
      <c r="G13" s="21">
        <f t="shared" si="1"/>
        <v>228.552</v>
      </c>
      <c r="H13" s="21">
        <v>2285.52</v>
      </c>
      <c r="I13" s="21">
        <v>475.85</v>
      </c>
      <c r="J13" s="21">
        <v>1903.339</v>
      </c>
      <c r="K13" s="21">
        <f>(E13+G13+I13)/3</f>
        <v>348.07633333333337</v>
      </c>
      <c r="L13" s="21">
        <f>D13*K13</f>
        <v>3480.763333333334</v>
      </c>
    </row>
    <row r="14" spans="1:12" s="1" customFormat="1" ht="14.25" customHeight="1">
      <c r="A14" s="35"/>
      <c r="B14" s="11" t="s">
        <v>24</v>
      </c>
      <c r="C14" s="37"/>
      <c r="D14" s="23"/>
      <c r="E14" s="20"/>
      <c r="F14" s="20"/>
      <c r="G14" s="21"/>
      <c r="H14" s="21"/>
      <c r="I14" s="21"/>
      <c r="J14" s="21">
        <f>I14*D14</f>
        <v>0</v>
      </c>
      <c r="K14" s="21">
        <f aca="true" t="shared" si="2" ref="K14:K44">(E14+G14+I14)/3</f>
        <v>0</v>
      </c>
      <c r="L14" s="21">
        <f>(F14+H14+J14)/3</f>
        <v>0</v>
      </c>
    </row>
    <row r="15" spans="1:12" s="1" customFormat="1" ht="14.25" customHeight="1">
      <c r="A15" s="35"/>
      <c r="B15" s="10" t="s">
        <v>25</v>
      </c>
      <c r="C15" s="37"/>
      <c r="D15" s="23">
        <v>2</v>
      </c>
      <c r="E15" s="20">
        <f t="shared" si="0"/>
        <v>722.63</v>
      </c>
      <c r="F15" s="20">
        <v>1445.26</v>
      </c>
      <c r="G15" s="21">
        <f t="shared" si="1"/>
        <v>527.375</v>
      </c>
      <c r="H15" s="21">
        <v>1054.75</v>
      </c>
      <c r="I15" s="21">
        <v>448.27</v>
      </c>
      <c r="J15" s="21">
        <v>896.54</v>
      </c>
      <c r="K15" s="21">
        <f t="shared" si="2"/>
        <v>566.0916666666667</v>
      </c>
      <c r="L15" s="21">
        <f aca="true" t="shared" si="3" ref="L15:L22">D15*K15</f>
        <v>1132.1833333333334</v>
      </c>
    </row>
    <row r="16" spans="1:12" s="1" customFormat="1" ht="14.25" customHeight="1">
      <c r="A16" s="35"/>
      <c r="B16" s="10" t="s">
        <v>26</v>
      </c>
      <c r="C16" s="37"/>
      <c r="D16" s="23">
        <v>1</v>
      </c>
      <c r="E16" s="20">
        <f t="shared" si="0"/>
        <v>906.63</v>
      </c>
      <c r="F16" s="20">
        <v>906.63</v>
      </c>
      <c r="G16" s="21">
        <f t="shared" si="1"/>
        <v>9344.8</v>
      </c>
      <c r="H16" s="21">
        <v>9344.8</v>
      </c>
      <c r="I16" s="21">
        <v>3779.01</v>
      </c>
      <c r="J16" s="21">
        <v>3779.01</v>
      </c>
      <c r="K16" s="21">
        <f t="shared" si="2"/>
        <v>4676.813333333333</v>
      </c>
      <c r="L16" s="21">
        <f t="shared" si="3"/>
        <v>4676.813333333333</v>
      </c>
    </row>
    <row r="17" spans="1:12" s="1" customFormat="1" ht="15.75">
      <c r="A17" s="35"/>
      <c r="B17" s="10" t="s">
        <v>27</v>
      </c>
      <c r="C17" s="37"/>
      <c r="D17" s="23">
        <v>4</v>
      </c>
      <c r="E17" s="20">
        <f t="shared" si="0"/>
        <v>727.9425</v>
      </c>
      <c r="F17" s="20">
        <v>2911.77</v>
      </c>
      <c r="G17" s="21">
        <f t="shared" si="1"/>
        <v>2522.1075</v>
      </c>
      <c r="H17" s="21">
        <v>10088.43</v>
      </c>
      <c r="I17" s="21">
        <v>618.75</v>
      </c>
      <c r="J17" s="21">
        <v>2475.03</v>
      </c>
      <c r="K17" s="21">
        <f t="shared" si="2"/>
        <v>1289.6000000000001</v>
      </c>
      <c r="L17" s="21">
        <f t="shared" si="3"/>
        <v>5158.400000000001</v>
      </c>
    </row>
    <row r="18" spans="1:12" s="1" customFormat="1" ht="15.75">
      <c r="A18" s="35"/>
      <c r="B18" s="10" t="s">
        <v>19</v>
      </c>
      <c r="C18" s="37"/>
      <c r="D18" s="23">
        <v>2</v>
      </c>
      <c r="E18" s="20">
        <f t="shared" si="0"/>
        <v>318.165</v>
      </c>
      <c r="F18" s="20">
        <v>636.33</v>
      </c>
      <c r="G18" s="21">
        <f t="shared" si="1"/>
        <v>3255.445</v>
      </c>
      <c r="H18" s="21">
        <v>6510.89</v>
      </c>
      <c r="I18" s="21">
        <v>758.1</v>
      </c>
      <c r="J18" s="21">
        <v>1516.19</v>
      </c>
      <c r="K18" s="21">
        <f t="shared" si="2"/>
        <v>1443.9033333333334</v>
      </c>
      <c r="L18" s="21">
        <f t="shared" si="3"/>
        <v>2887.806666666667</v>
      </c>
    </row>
    <row r="19" spans="1:12" s="1" customFormat="1" ht="13.5" customHeight="1">
      <c r="A19" s="35"/>
      <c r="B19" s="10" t="s">
        <v>28</v>
      </c>
      <c r="C19" s="37"/>
      <c r="D19" s="23">
        <v>1</v>
      </c>
      <c r="E19" s="20">
        <f t="shared" si="0"/>
        <v>966.75</v>
      </c>
      <c r="F19" s="20">
        <v>966.75</v>
      </c>
      <c r="G19" s="21">
        <f t="shared" si="1"/>
        <v>771.5</v>
      </c>
      <c r="H19" s="21">
        <v>771.5</v>
      </c>
      <c r="I19" s="21"/>
      <c r="J19" s="21">
        <f>I19*D19</f>
        <v>0</v>
      </c>
      <c r="K19" s="21">
        <f>(E19+G19+I19)/2</f>
        <v>869.125</v>
      </c>
      <c r="L19" s="21">
        <f t="shared" si="3"/>
        <v>869.125</v>
      </c>
    </row>
    <row r="20" spans="1:12" s="1" customFormat="1" ht="15.75">
      <c r="A20" s="35"/>
      <c r="B20" s="10" t="s">
        <v>29</v>
      </c>
      <c r="C20" s="37"/>
      <c r="D20" s="23">
        <v>12</v>
      </c>
      <c r="E20" s="20">
        <f t="shared" si="0"/>
        <v>934.84</v>
      </c>
      <c r="F20" s="20">
        <v>11218.08</v>
      </c>
      <c r="G20" s="21">
        <f t="shared" si="1"/>
        <v>3255.443333333333</v>
      </c>
      <c r="H20" s="21">
        <v>39065.32</v>
      </c>
      <c r="I20" s="21">
        <v>2767.12</v>
      </c>
      <c r="J20" s="21">
        <v>33205.48</v>
      </c>
      <c r="K20" s="21">
        <f t="shared" si="2"/>
        <v>2319.1344444444444</v>
      </c>
      <c r="L20" s="21">
        <f t="shared" si="3"/>
        <v>27829.613333333335</v>
      </c>
    </row>
    <row r="21" spans="1:12" s="1" customFormat="1" ht="31.5">
      <c r="A21" s="35"/>
      <c r="B21" s="10" t="s">
        <v>30</v>
      </c>
      <c r="C21" s="37"/>
      <c r="D21" s="23">
        <v>4</v>
      </c>
      <c r="E21" s="20">
        <f t="shared" si="0"/>
        <v>264.88</v>
      </c>
      <c r="F21" s="20">
        <v>1059.52</v>
      </c>
      <c r="G21" s="21">
        <f t="shared" si="1"/>
        <v>309.855</v>
      </c>
      <c r="H21" s="21">
        <v>1239.42</v>
      </c>
      <c r="I21" s="21">
        <v>186.92</v>
      </c>
      <c r="J21" s="21">
        <v>747.69</v>
      </c>
      <c r="K21" s="21">
        <f t="shared" si="2"/>
        <v>253.885</v>
      </c>
      <c r="L21" s="21">
        <f t="shared" si="3"/>
        <v>1015.54</v>
      </c>
    </row>
    <row r="22" spans="1:12" s="1" customFormat="1" ht="15.75">
      <c r="A22" s="35"/>
      <c r="B22" s="10" t="s">
        <v>31</v>
      </c>
      <c r="C22" s="37"/>
      <c r="D22" s="23">
        <v>1</v>
      </c>
      <c r="E22" s="20">
        <f t="shared" si="0"/>
        <v>15123.94</v>
      </c>
      <c r="F22" s="20">
        <v>15123.94</v>
      </c>
      <c r="G22" s="21">
        <f t="shared" si="1"/>
        <v>2164.66</v>
      </c>
      <c r="H22" s="21">
        <v>2164.66</v>
      </c>
      <c r="I22" s="21">
        <v>3830</v>
      </c>
      <c r="J22" s="21">
        <v>3830</v>
      </c>
      <c r="K22" s="21">
        <f t="shared" si="2"/>
        <v>7039.533333333333</v>
      </c>
      <c r="L22" s="21">
        <f t="shared" si="3"/>
        <v>7039.533333333333</v>
      </c>
    </row>
    <row r="23" spans="1:12" s="1" customFormat="1" ht="15.75">
      <c r="A23" s="35"/>
      <c r="B23" s="11" t="s">
        <v>32</v>
      </c>
      <c r="C23" s="37"/>
      <c r="D23" s="23"/>
      <c r="E23" s="20"/>
      <c r="F23" s="20"/>
      <c r="G23" s="21"/>
      <c r="H23" s="21"/>
      <c r="I23" s="21"/>
      <c r="J23" s="21"/>
      <c r="K23" s="21"/>
      <c r="L23" s="21">
        <f>(F23+H23+J23)/3</f>
        <v>0</v>
      </c>
    </row>
    <row r="24" spans="1:12" s="1" customFormat="1" ht="31.5">
      <c r="A24" s="35"/>
      <c r="B24" s="10" t="s">
        <v>33</v>
      </c>
      <c r="C24" s="37"/>
      <c r="D24" s="23">
        <v>20</v>
      </c>
      <c r="E24" s="20">
        <f t="shared" si="0"/>
        <v>226.4185</v>
      </c>
      <c r="F24" s="20">
        <v>4528.37</v>
      </c>
      <c r="G24" s="21">
        <f t="shared" si="1"/>
        <v>113.20899999999999</v>
      </c>
      <c r="H24" s="21">
        <v>2264.18</v>
      </c>
      <c r="I24" s="21">
        <v>256.51</v>
      </c>
      <c r="J24" s="21">
        <v>5130.17</v>
      </c>
      <c r="K24" s="21">
        <f t="shared" si="2"/>
        <v>198.7125</v>
      </c>
      <c r="L24" s="21">
        <f>D24*K24</f>
        <v>3974.25</v>
      </c>
    </row>
    <row r="25" spans="1:12" s="1" customFormat="1" ht="31.5">
      <c r="A25" s="35"/>
      <c r="B25" s="10" t="s">
        <v>34</v>
      </c>
      <c r="C25" s="37"/>
      <c r="D25" s="23">
        <v>1</v>
      </c>
      <c r="E25" s="20">
        <f t="shared" si="0"/>
        <v>995.55</v>
      </c>
      <c r="F25" s="20">
        <v>995.55</v>
      </c>
      <c r="G25" s="21">
        <f t="shared" si="1"/>
        <v>999.55</v>
      </c>
      <c r="H25" s="21">
        <v>999.55</v>
      </c>
      <c r="I25" s="21">
        <v>913.67</v>
      </c>
      <c r="J25" s="21">
        <v>913.67</v>
      </c>
      <c r="K25" s="21">
        <f t="shared" si="2"/>
        <v>969.59</v>
      </c>
      <c r="L25" s="21">
        <f>D25*K25</f>
        <v>969.59</v>
      </c>
    </row>
    <row r="26" spans="1:12" s="1" customFormat="1" ht="31.5">
      <c r="A26" s="35"/>
      <c r="B26" s="10" t="s">
        <v>35</v>
      </c>
      <c r="C26" s="37"/>
      <c r="D26" s="23">
        <v>1</v>
      </c>
      <c r="E26" s="20">
        <f t="shared" si="0"/>
        <v>1185.66</v>
      </c>
      <c r="F26" s="20">
        <v>1185.66</v>
      </c>
      <c r="G26" s="21">
        <f t="shared" si="1"/>
        <v>2486.35</v>
      </c>
      <c r="H26" s="21">
        <v>2486.35</v>
      </c>
      <c r="I26" s="21">
        <v>1800.76</v>
      </c>
      <c r="J26" s="21">
        <v>1800.76</v>
      </c>
      <c r="K26" s="21">
        <f t="shared" si="2"/>
        <v>1824.256666666667</v>
      </c>
      <c r="L26" s="21">
        <f>D26*K26</f>
        <v>1824.256666666667</v>
      </c>
    </row>
    <row r="27" spans="1:12" s="1" customFormat="1" ht="31.5">
      <c r="A27" s="35"/>
      <c r="B27" s="10" t="s">
        <v>36</v>
      </c>
      <c r="C27" s="37"/>
      <c r="D27" s="23">
        <v>1</v>
      </c>
      <c r="E27" s="20">
        <f t="shared" si="0"/>
        <v>1110.45</v>
      </c>
      <c r="F27" s="20">
        <v>1110.45</v>
      </c>
      <c r="G27" s="21">
        <f t="shared" si="1"/>
        <v>1110.46</v>
      </c>
      <c r="H27" s="21">
        <v>1110.46</v>
      </c>
      <c r="I27" s="21">
        <v>943.89</v>
      </c>
      <c r="J27" s="21">
        <v>943.89</v>
      </c>
      <c r="K27" s="21">
        <f t="shared" si="2"/>
        <v>1054.9333333333332</v>
      </c>
      <c r="L27" s="21">
        <f>D27*K27</f>
        <v>1054.9333333333332</v>
      </c>
    </row>
    <row r="28" spans="1:12" s="1" customFormat="1" ht="31.5">
      <c r="A28" s="35"/>
      <c r="B28" s="10" t="s">
        <v>37</v>
      </c>
      <c r="C28" s="37"/>
      <c r="D28" s="23">
        <v>1</v>
      </c>
      <c r="E28" s="20">
        <f t="shared" si="0"/>
        <v>3582.76</v>
      </c>
      <c r="F28" s="20">
        <v>3582.76</v>
      </c>
      <c r="G28" s="21">
        <f t="shared" si="1"/>
        <v>37523.94</v>
      </c>
      <c r="H28" s="21">
        <v>37523.94</v>
      </c>
      <c r="I28" s="21">
        <v>7244.63</v>
      </c>
      <c r="J28" s="21">
        <v>7244.63</v>
      </c>
      <c r="K28" s="21">
        <f t="shared" si="2"/>
        <v>16117.11</v>
      </c>
      <c r="L28" s="21">
        <f>D28*K28</f>
        <v>16117.11</v>
      </c>
    </row>
    <row r="29" spans="1:12" s="1" customFormat="1" ht="15.75">
      <c r="A29" s="35"/>
      <c r="B29" s="11" t="s">
        <v>38</v>
      </c>
      <c r="C29" s="37"/>
      <c r="D29" s="23"/>
      <c r="E29" s="20"/>
      <c r="F29" s="20"/>
      <c r="G29" s="21"/>
      <c r="H29" s="21"/>
      <c r="I29" s="21"/>
      <c r="J29" s="21"/>
      <c r="K29" s="21"/>
      <c r="L29" s="21">
        <f>(F29+H29+J29)/3</f>
        <v>0</v>
      </c>
    </row>
    <row r="30" spans="1:12" s="1" customFormat="1" ht="15.75">
      <c r="A30" s="35"/>
      <c r="B30" s="10" t="s">
        <v>39</v>
      </c>
      <c r="C30" s="37"/>
      <c r="D30" s="23">
        <v>26</v>
      </c>
      <c r="E30" s="20">
        <f t="shared" si="0"/>
        <v>198.29</v>
      </c>
      <c r="F30" s="20">
        <v>5155.54</v>
      </c>
      <c r="G30" s="21">
        <f t="shared" si="1"/>
        <v>99.14961538461537</v>
      </c>
      <c r="H30" s="21">
        <v>2577.89</v>
      </c>
      <c r="I30" s="21">
        <v>168.55</v>
      </c>
      <c r="J30" s="21">
        <v>2191.16</v>
      </c>
      <c r="K30" s="21">
        <f t="shared" si="2"/>
        <v>155.3298717948718</v>
      </c>
      <c r="L30" s="21">
        <f>D30*K30</f>
        <v>4038.576666666667</v>
      </c>
    </row>
    <row r="31" spans="1:12" s="1" customFormat="1" ht="15.75">
      <c r="A31" s="35"/>
      <c r="B31" s="10" t="s">
        <v>40</v>
      </c>
      <c r="C31" s="37"/>
      <c r="D31" s="23">
        <v>7</v>
      </c>
      <c r="E31" s="20">
        <f t="shared" si="0"/>
        <v>198.29857142857142</v>
      </c>
      <c r="F31" s="20">
        <v>1388.09</v>
      </c>
      <c r="G31" s="21">
        <f t="shared" si="1"/>
        <v>396.59857142857146</v>
      </c>
      <c r="H31" s="21">
        <v>2776.19</v>
      </c>
      <c r="I31" s="21">
        <v>168.55</v>
      </c>
      <c r="J31" s="21">
        <v>2359.71</v>
      </c>
      <c r="K31" s="21">
        <f t="shared" si="2"/>
        <v>254.48238095238094</v>
      </c>
      <c r="L31" s="21">
        <f>D31*K31</f>
        <v>1781.3766666666666</v>
      </c>
    </row>
    <row r="32" spans="1:12" s="1" customFormat="1" ht="15.75">
      <c r="A32" s="35"/>
      <c r="B32" s="10" t="s">
        <v>41</v>
      </c>
      <c r="C32" s="37"/>
      <c r="D32" s="23">
        <v>0</v>
      </c>
      <c r="E32" s="20"/>
      <c r="F32" s="20"/>
      <c r="G32" s="21"/>
      <c r="H32" s="21"/>
      <c r="I32" s="21"/>
      <c r="J32" s="21"/>
      <c r="K32" s="21">
        <f t="shared" si="2"/>
        <v>0</v>
      </c>
      <c r="L32" s="21">
        <f>(F32+H32+J32)/3</f>
        <v>0</v>
      </c>
    </row>
    <row r="33" spans="1:12" s="1" customFormat="1" ht="15.75">
      <c r="A33" s="35"/>
      <c r="B33" s="11" t="s">
        <v>59</v>
      </c>
      <c r="C33" s="37"/>
      <c r="D33" s="28"/>
      <c r="E33" s="22"/>
      <c r="F33" s="22">
        <f>SUM(F9:F32)</f>
        <v>100316.36999999998</v>
      </c>
      <c r="G33" s="22"/>
      <c r="H33" s="22">
        <f>SUM(H9:H32)</f>
        <v>160342.17000000004</v>
      </c>
      <c r="I33" s="22"/>
      <c r="J33" s="22">
        <f>SUM(J9:J32)</f>
        <v>101478.45900000002</v>
      </c>
      <c r="K33" s="22">
        <f t="shared" si="2"/>
        <v>0</v>
      </c>
      <c r="L33" s="22">
        <f>SUM(L9:L32)</f>
        <v>122998.99166666664</v>
      </c>
    </row>
    <row r="34" spans="1:12" s="1" customFormat="1" ht="15.75">
      <c r="A34" s="35"/>
      <c r="B34" s="30" t="s">
        <v>51</v>
      </c>
      <c r="C34" s="37"/>
      <c r="D34" s="23"/>
      <c r="E34" s="21"/>
      <c r="F34" s="21"/>
      <c r="G34" s="21"/>
      <c r="H34" s="21"/>
      <c r="I34" s="21"/>
      <c r="J34" s="21"/>
      <c r="K34" s="21"/>
      <c r="L34" s="21">
        <f>(F34+H34+J34)/3</f>
        <v>0</v>
      </c>
    </row>
    <row r="35" spans="1:12" s="1" customFormat="1" ht="31.5">
      <c r="A35" s="35"/>
      <c r="B35" s="12" t="s">
        <v>42</v>
      </c>
      <c r="C35" s="37"/>
      <c r="D35" s="23">
        <v>2</v>
      </c>
      <c r="E35" s="21">
        <v>725.66</v>
      </c>
      <c r="F35" s="20">
        <v>1451.31</v>
      </c>
      <c r="G35" s="21">
        <v>1461.31</v>
      </c>
      <c r="H35" s="21">
        <v>2902.61</v>
      </c>
      <c r="I35" s="21">
        <v>603.7</v>
      </c>
      <c r="J35" s="21">
        <v>1207.39</v>
      </c>
      <c r="K35" s="21">
        <f t="shared" si="2"/>
        <v>930.2233333333334</v>
      </c>
      <c r="L35" s="21">
        <f aca="true" t="shared" si="4" ref="L35:L44">D35*K35</f>
        <v>1860.4466666666667</v>
      </c>
    </row>
    <row r="36" spans="1:12" s="1" customFormat="1" ht="31.5">
      <c r="A36" s="35"/>
      <c r="B36" s="12" t="s">
        <v>43</v>
      </c>
      <c r="C36" s="37"/>
      <c r="D36" s="23">
        <v>2</v>
      </c>
      <c r="E36" s="21">
        <v>2164.67</v>
      </c>
      <c r="F36" s="20">
        <v>4329.33</v>
      </c>
      <c r="G36" s="21">
        <v>1451</v>
      </c>
      <c r="H36" s="21">
        <v>2902.61</v>
      </c>
      <c r="I36" s="21">
        <v>3830.09</v>
      </c>
      <c r="J36" s="21">
        <v>7660.18</v>
      </c>
      <c r="K36" s="21">
        <f t="shared" si="2"/>
        <v>2481.92</v>
      </c>
      <c r="L36" s="21">
        <f t="shared" si="4"/>
        <v>4963.84</v>
      </c>
    </row>
    <row r="37" spans="1:12" s="1" customFormat="1" ht="31.5">
      <c r="A37" s="35"/>
      <c r="B37" s="12" t="s">
        <v>30</v>
      </c>
      <c r="C37" s="37"/>
      <c r="D37" s="23">
        <v>4</v>
      </c>
      <c r="E37" s="21">
        <v>309.86</v>
      </c>
      <c r="F37" s="20">
        <v>1239.42</v>
      </c>
      <c r="G37" s="21">
        <v>529.76</v>
      </c>
      <c r="H37" s="21">
        <v>1059.52</v>
      </c>
      <c r="I37" s="21">
        <v>422.5</v>
      </c>
      <c r="J37" s="21">
        <v>1690</v>
      </c>
      <c r="K37" s="21">
        <f t="shared" si="2"/>
        <v>420.70666666666665</v>
      </c>
      <c r="L37" s="21">
        <f t="shared" si="4"/>
        <v>1682.8266666666666</v>
      </c>
    </row>
    <row r="38" spans="1:12" s="1" customFormat="1" ht="15.75">
      <c r="A38" s="35"/>
      <c r="B38" s="11" t="s">
        <v>32</v>
      </c>
      <c r="C38" s="37"/>
      <c r="D38" s="23"/>
      <c r="E38" s="21"/>
      <c r="F38" s="20"/>
      <c r="G38" s="21"/>
      <c r="H38" s="21"/>
      <c r="I38" s="21"/>
      <c r="J38" s="21"/>
      <c r="K38" s="21">
        <f t="shared" si="2"/>
        <v>0</v>
      </c>
      <c r="L38" s="21">
        <f t="shared" si="4"/>
        <v>0</v>
      </c>
    </row>
    <row r="39" spans="1:12" s="1" customFormat="1" ht="15.75">
      <c r="A39" s="35"/>
      <c r="B39" s="13" t="s">
        <v>44</v>
      </c>
      <c r="C39" s="37"/>
      <c r="D39" s="23">
        <v>40</v>
      </c>
      <c r="E39" s="21">
        <v>113.21</v>
      </c>
      <c r="F39" s="20">
        <v>4528.37</v>
      </c>
      <c r="G39" s="21">
        <v>226.41</v>
      </c>
      <c r="H39" s="21">
        <v>9056.74</v>
      </c>
      <c r="I39" s="21">
        <v>256.51</v>
      </c>
      <c r="J39" s="21">
        <v>10260.34</v>
      </c>
      <c r="K39" s="21">
        <f t="shared" si="2"/>
        <v>198.71</v>
      </c>
      <c r="L39" s="21">
        <f t="shared" si="4"/>
        <v>7948.400000000001</v>
      </c>
    </row>
    <row r="40" spans="1:12" s="1" customFormat="1" ht="15.75">
      <c r="A40" s="35"/>
      <c r="B40" s="11" t="s">
        <v>45</v>
      </c>
      <c r="C40" s="37"/>
      <c r="D40" s="23"/>
      <c r="E40" s="21"/>
      <c r="F40" s="20"/>
      <c r="G40" s="21"/>
      <c r="H40" s="21"/>
      <c r="I40" s="21"/>
      <c r="J40" s="21"/>
      <c r="K40" s="21">
        <f t="shared" si="2"/>
        <v>0</v>
      </c>
      <c r="L40" s="21">
        <f t="shared" si="4"/>
        <v>0</v>
      </c>
    </row>
    <row r="41" spans="1:12" s="1" customFormat="1" ht="15.75">
      <c r="A41" s="35"/>
      <c r="B41" s="12" t="s">
        <v>46</v>
      </c>
      <c r="C41" s="37"/>
      <c r="D41" s="23">
        <v>24</v>
      </c>
      <c r="E41" s="21">
        <v>198.3</v>
      </c>
      <c r="F41" s="20">
        <v>4759.18</v>
      </c>
      <c r="G41" s="21">
        <v>198.29</v>
      </c>
      <c r="H41" s="21">
        <v>4752</v>
      </c>
      <c r="I41" s="21">
        <v>168.55</v>
      </c>
      <c r="J41" s="21">
        <v>2191.16</v>
      </c>
      <c r="K41" s="21">
        <f t="shared" si="2"/>
        <v>188.38000000000002</v>
      </c>
      <c r="L41" s="21">
        <f t="shared" si="4"/>
        <v>4521.120000000001</v>
      </c>
    </row>
    <row r="42" spans="1:12" s="1" customFormat="1" ht="31.5">
      <c r="A42" s="35"/>
      <c r="B42" s="12" t="s">
        <v>47</v>
      </c>
      <c r="C42" s="37"/>
      <c r="D42" s="23">
        <v>11</v>
      </c>
      <c r="E42" s="21">
        <v>198.3</v>
      </c>
      <c r="F42" s="20">
        <v>2181.29</v>
      </c>
      <c r="G42" s="21">
        <v>198.29</v>
      </c>
      <c r="H42" s="21">
        <v>2181.3</v>
      </c>
      <c r="I42" s="21">
        <v>168.55</v>
      </c>
      <c r="J42" s="21">
        <v>2359.71</v>
      </c>
      <c r="K42" s="21">
        <f t="shared" si="2"/>
        <v>188.38000000000002</v>
      </c>
      <c r="L42" s="21">
        <f t="shared" si="4"/>
        <v>2072.1800000000003</v>
      </c>
    </row>
    <row r="43" spans="1:12" s="1" customFormat="1" ht="15.75">
      <c r="A43" s="35"/>
      <c r="B43" s="12" t="s">
        <v>48</v>
      </c>
      <c r="C43" s="37"/>
      <c r="D43" s="23">
        <v>16</v>
      </c>
      <c r="E43" s="21">
        <v>793.19</v>
      </c>
      <c r="F43" s="20">
        <v>12690.95</v>
      </c>
      <c r="G43" s="21">
        <v>991.48</v>
      </c>
      <c r="H43" s="21">
        <v>15863.73</v>
      </c>
      <c r="I43" s="21">
        <v>842.76</v>
      </c>
      <c r="J43" s="21">
        <v>13484.1</v>
      </c>
      <c r="K43" s="21">
        <f t="shared" si="2"/>
        <v>875.8100000000001</v>
      </c>
      <c r="L43" s="21">
        <f t="shared" si="4"/>
        <v>14012.960000000001</v>
      </c>
    </row>
    <row r="44" spans="1:12" s="1" customFormat="1" ht="15.75">
      <c r="A44" s="36"/>
      <c r="B44" s="12" t="s">
        <v>49</v>
      </c>
      <c r="C44" s="37"/>
      <c r="D44" s="23">
        <v>26</v>
      </c>
      <c r="E44" s="21">
        <v>606.69</v>
      </c>
      <c r="F44" s="20">
        <v>15773.81</v>
      </c>
      <c r="G44" s="21">
        <v>594.88</v>
      </c>
      <c r="H44" s="21">
        <v>15467.02</v>
      </c>
      <c r="I44" s="21">
        <v>505.65</v>
      </c>
      <c r="J44" s="21">
        <v>13146.99</v>
      </c>
      <c r="K44" s="21">
        <f t="shared" si="2"/>
        <v>569.0733333333334</v>
      </c>
      <c r="L44" s="21">
        <f t="shared" si="4"/>
        <v>14795.906666666668</v>
      </c>
    </row>
    <row r="45" spans="1:12" s="1" customFormat="1" ht="15.75">
      <c r="A45" s="27"/>
      <c r="B45" s="12" t="s">
        <v>59</v>
      </c>
      <c r="C45" s="37"/>
      <c r="D45" s="23"/>
      <c r="E45" s="22"/>
      <c r="F45" s="29">
        <f>SUM(F35:F44)</f>
        <v>46953.66</v>
      </c>
      <c r="G45" s="22"/>
      <c r="H45" s="29">
        <f>SUM(H35:H44)</f>
        <v>54185.53</v>
      </c>
      <c r="I45" s="22"/>
      <c r="J45" s="29">
        <f>SUM(J35:J44)</f>
        <v>51999.869999999995</v>
      </c>
      <c r="K45" s="22"/>
      <c r="L45" s="22">
        <f>SUM(L34:L44)</f>
        <v>51857.68</v>
      </c>
    </row>
    <row r="46" spans="1:12" s="1" customFormat="1" ht="24">
      <c r="A46" s="14" t="s">
        <v>8</v>
      </c>
      <c r="B46" s="18"/>
      <c r="C46" s="37"/>
      <c r="D46" s="23"/>
      <c r="E46" s="28"/>
      <c r="F46" s="22">
        <f>F45+F33</f>
        <v>147270.02999999997</v>
      </c>
      <c r="G46" s="22"/>
      <c r="H46" s="22">
        <f>H45+H33</f>
        <v>214527.70000000004</v>
      </c>
      <c r="I46" s="22"/>
      <c r="J46" s="22">
        <f>J45+J33</f>
        <v>153478.32900000003</v>
      </c>
      <c r="K46" s="22"/>
      <c r="L46" s="22">
        <f>L45+L33</f>
        <v>174856.67166666663</v>
      </c>
    </row>
    <row r="47" spans="1:12" s="16" customFormat="1" ht="18" customHeight="1">
      <c r="A47" s="15" t="s">
        <v>6</v>
      </c>
      <c r="B47" s="15"/>
      <c r="C47" s="15"/>
      <c r="D47" s="24"/>
      <c r="E47" s="24">
        <v>41640</v>
      </c>
      <c r="F47" s="25"/>
      <c r="G47" s="24">
        <v>41640</v>
      </c>
      <c r="H47" s="24"/>
      <c r="I47" s="24">
        <v>41640</v>
      </c>
      <c r="J47" s="23"/>
      <c r="K47" s="23"/>
      <c r="L47" s="23"/>
    </row>
    <row r="48" spans="1:12" s="16" customFormat="1" ht="16.5" customHeight="1">
      <c r="A48" s="15" t="s">
        <v>7</v>
      </c>
      <c r="B48" s="15"/>
      <c r="C48" s="15"/>
      <c r="D48" s="24"/>
      <c r="E48" s="24">
        <v>42004</v>
      </c>
      <c r="F48" s="23"/>
      <c r="G48" s="24">
        <v>42004</v>
      </c>
      <c r="H48" s="23"/>
      <c r="I48" s="24">
        <v>42004</v>
      </c>
      <c r="J48" s="23"/>
      <c r="K48" s="23"/>
      <c r="L48" s="23"/>
    </row>
    <row r="49" s="1" customFormat="1" ht="6.75" customHeight="1"/>
    <row r="50" s="1" customFormat="1" ht="12" customHeight="1">
      <c r="A50" s="1" t="s">
        <v>53</v>
      </c>
    </row>
    <row r="51" spans="1:12" s="1" customFormat="1" ht="30" customHeight="1">
      <c r="A51" s="32" t="s">
        <v>54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="26" customFormat="1" ht="18" customHeight="1">
      <c r="A52" s="26" t="s">
        <v>52</v>
      </c>
    </row>
    <row r="53" s="1" customFormat="1" ht="12.75">
      <c r="A53" s="17" t="s">
        <v>60</v>
      </c>
    </row>
    <row r="54" s="1" customFormat="1" ht="12" customHeight="1"/>
    <row r="55" s="1" customFormat="1" ht="12.75">
      <c r="A55" s="1" t="s">
        <v>55</v>
      </c>
    </row>
    <row r="56" s="1" customFormat="1" ht="12.75">
      <c r="A56" s="1" t="s">
        <v>56</v>
      </c>
    </row>
    <row r="57" s="1" customFormat="1" ht="12.75">
      <c r="A57" s="1" t="s">
        <v>16</v>
      </c>
    </row>
    <row r="58" s="1" customFormat="1" ht="12.75"/>
    <row r="59" s="1" customFormat="1" ht="12.75"/>
    <row r="60" s="1" customFormat="1" ht="12.75"/>
  </sheetData>
  <sheetProtection/>
  <mergeCells count="14">
    <mergeCell ref="A1:L1"/>
    <mergeCell ref="A2:L2"/>
    <mergeCell ref="K5:K6"/>
    <mergeCell ref="G5:H5"/>
    <mergeCell ref="I5:J5"/>
    <mergeCell ref="B4:B6"/>
    <mergeCell ref="A51:L51"/>
    <mergeCell ref="A7:A44"/>
    <mergeCell ref="C9:C46"/>
    <mergeCell ref="A4:A6"/>
    <mergeCell ref="L4:L6"/>
    <mergeCell ref="C4:C6"/>
    <mergeCell ref="D4:D6"/>
    <mergeCell ref="E5:F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GlBuh</cp:lastModifiedBy>
  <cp:lastPrinted>2013-12-23T12:41:50Z</cp:lastPrinted>
  <dcterms:created xsi:type="dcterms:W3CDTF">2009-12-09T07:16:31Z</dcterms:created>
  <dcterms:modified xsi:type="dcterms:W3CDTF">2013-12-23T14:03:20Z</dcterms:modified>
  <cp:category/>
  <cp:version/>
  <cp:contentType/>
  <cp:contentStatus/>
</cp:coreProperties>
</file>